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'0503723'!$H$283</definedName>
    <definedName name="ID_277869" localSheetId="0">'0503723'!$H$281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'0503723'!$A$269:$K$278</definedName>
    <definedName name="T_17829998533" localSheetId="0">'0503723'!$C$290:$H$299</definedName>
    <definedName name="TR_17829998523_1442118138" localSheetId="0">'0503723'!$A$269:$K$269</definedName>
    <definedName name="TR_17829998523_1442118140" localSheetId="0">'0503723'!$A$270:$K$270</definedName>
    <definedName name="TR_17829998523_1442118142" localSheetId="0">'0503723'!$A$271:$K$271</definedName>
    <definedName name="TR_17829998523_1442118144" localSheetId="0">'0503723'!$A$272:$K$272</definedName>
    <definedName name="TR_17829998523_1442118145" localSheetId="0">'0503723'!$A$273:$K$273</definedName>
    <definedName name="TR_17829998523_1442118147" localSheetId="0">'0503723'!$A$274:$K$274</definedName>
    <definedName name="TR_17829998523_1442118148" localSheetId="0">'0503723'!$A$275:$K$275</definedName>
    <definedName name="TR_17829998523_1442118150" localSheetId="0">'0503723'!$A$276:$K$276</definedName>
    <definedName name="TR_17829998523_1442118151" localSheetId="0">'0503723'!$A$277:$K$277</definedName>
    <definedName name="TR_17829998523_1442118153" localSheetId="0">'0503723'!$A$278:$K$278</definedName>
    <definedName name="TR_17829998533" localSheetId="0">'0503723'!$C$290:$H$299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I230" s="1"/>
  <c r="I229" s="1"/>
  <c r="H240"/>
  <c r="I236"/>
  <c r="H236"/>
  <c r="I232"/>
  <c r="H232"/>
  <c r="H230" s="1"/>
  <c r="H229" s="1"/>
  <c r="I218"/>
  <c r="H218"/>
  <c r="I202"/>
  <c r="H202"/>
  <c r="I197"/>
  <c r="H197"/>
  <c r="H192" s="1"/>
  <c r="H190" s="1"/>
  <c r="I192"/>
  <c r="I190" s="1"/>
  <c r="I181"/>
  <c r="H181"/>
  <c r="I167"/>
  <c r="H167"/>
  <c r="I159"/>
  <c r="H159"/>
  <c r="I156"/>
  <c r="H156"/>
  <c r="I148"/>
  <c r="H148"/>
  <c r="I144"/>
  <c r="H144"/>
  <c r="I127"/>
  <c r="I108" s="1"/>
  <c r="I107" s="1"/>
  <c r="H127"/>
  <c r="I116"/>
  <c r="H116"/>
  <c r="I110"/>
  <c r="H110"/>
  <c r="H108" s="1"/>
  <c r="H107" s="1"/>
  <c r="I98"/>
  <c r="H98"/>
  <c r="I89"/>
  <c r="H89"/>
  <c r="H85" s="1"/>
  <c r="I85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I15" s="1"/>
  <c r="H18"/>
  <c r="H16" s="1"/>
  <c r="H15" s="1"/>
</calcChain>
</file>

<file path=xl/sharedStrings.xml><?xml version="1.0" encoding="utf-8"?>
<sst xmlns="http://schemas.openxmlformats.org/spreadsheetml/2006/main" count="759" uniqueCount="611">
  <si>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</si>
  <si>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</si>
  <si>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</si>
  <si>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</si>
  <si>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</si>
  <si>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</si>
  <si>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</si>
  <si>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</si>
  <si>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</si>
  <si>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</si>
  <si>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</si>
  <si>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</si>
  <si>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</si>
  <si>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</si>
  <si>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</si>
  <si>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</si>
  <si>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</si>
  <si>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</si>
  <si>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</si>
  <si>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</si>
  <si>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</si>
  <si>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</si>
  <si>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по ОКПО </t>
  </si>
  <si>
    <t>22299910</t>
  </si>
  <si>
    <t>VRO</t>
  </si>
  <si>
    <t>ExecutorPhone</t>
  </si>
  <si>
    <t>Обособленное подразделение</t>
  </si>
  <si>
    <t>3128108229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</si>
  <si>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</si>
  <si>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</si>
  <si>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</si>
  <si>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</si>
  <si>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</si>
  <si>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</si>
  <si>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</si>
  <si>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</si>
  <si>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</si>
  <si>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</si>
  <si>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</si>
  <si>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</si>
  <si>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</si>
  <si>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</si>
  <si>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</si>
  <si>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</si>
  <si>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</si>
  <si>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</si>
  <si>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</si>
  <si>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</si>
  <si>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</si>
  <si>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</si>
  <si>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</si>
  <si>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</si>
  <si>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</si>
  <si>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</si>
  <si>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</si>
  <si>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</si>
  <si>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</si>
  <si>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</si>
  <si>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</si>
  <si>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</si>
  <si>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</si>
  <si>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</si>
  <si>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</si>
  <si>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</si>
  <si>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</si>
  <si>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</si>
  <si>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</si>
  <si>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</si>
  <si>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</si>
  <si>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</si>
  <si>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</si>
  <si>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</si>
  <si>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</si>
  <si>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</si>
  <si>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</si>
  <si>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</si>
  <si>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</si>
  <si>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</si>
  <si>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</si>
  <si>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</si>
  <si>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</si>
  <si>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</si>
  <si>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</si>
  <si>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</si>
  <si>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</si>
  <si>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</si>
  <si>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</si>
  <si>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</si>
  <si>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</si>
  <si>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</si>
  <si>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</si>
  <si>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</si>
  <si>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</si>
  <si>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</si>
  <si>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</si>
  <si>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</si>
  <si>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</si>
  <si>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</si>
  <si>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</si>
  <si>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</si>
  <si>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</si>
  <si>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</si>
  <si>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</si>
  <si>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</si>
  <si>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</si>
  <si>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</si>
  <si>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</si>
  <si>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</si>
  <si>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</si>
  <si>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</si>
  <si>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</si>
  <si>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</si>
  <si>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</si>
  <si>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</si>
  <si>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</si>
  <si>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</si>
  <si>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</si>
  <si>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</si>
  <si>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</si>
  <si>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</si>
  <si>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</si>
  <si>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</si>
  <si>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</si>
  <si>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</si>
  <si>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</si>
  <si>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</si>
  <si>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</si>
  <si>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</si>
  <si>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</si>
  <si>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</si>
  <si>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</si>
  <si>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</si>
  <si>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</si>
  <si>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</si>
  <si>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</si>
  <si>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</si>
  <si>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</si>
  <si>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</si>
  <si>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</si>
  <si>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</si>
  <si>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</si>
  <si>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</si>
  <si>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</si>
  <si>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</si>
  <si>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</si>
  <si>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</si>
  <si>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</si>
  <si>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</si>
  <si>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</si>
  <si>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</si>
  <si>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</si>
  <si>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</si>
  <si>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</si>
  <si>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</si>
  <si>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</si>
  <si>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</si>
  <si>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</si>
  <si>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</si>
  <si>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</si>
  <si>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</si>
  <si>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</si>
  <si>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</si>
  <si>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</si>
  <si>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</si>
  <si>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</si>
  <si>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</si>
  <si>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</si>
  <si>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</si>
  <si>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</si>
  <si>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</si>
  <si>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</si>
  <si>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</si>
  <si>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</si>
  <si>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</si>
  <si>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</si>
  <si>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</si>
  <si>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</si>
  <si>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</si>
  <si>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</si>
  <si>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</si>
  <si>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</si>
  <si>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</si>
  <si>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</si>
  <si>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</si>
  <si>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</si>
  <si>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</si>
  <si>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</si>
  <si>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</si>
  <si>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</si>
  <si>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</si>
  <si>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</si>
  <si>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</si>
  <si>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</si>
  <si>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</si>
  <si>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</si>
  <si>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</si>
  <si>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</si>
  <si>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</si>
  <si>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</si>
  <si>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</si>
  <si>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</si>
  <si>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</si>
  <si>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</si>
  <si>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</si>
  <si>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</si>
  <si>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</si>
  <si>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</si>
  <si>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</si>
  <si>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</si>
  <si>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</si>
  <si>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</si>
  <si>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</si>
  <si>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</si>
  <si>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</si>
  <si>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</si>
  <si>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</si>
  <si>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</si>
  <si>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</si>
  <si>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</si>
  <si>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</si>
  <si>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</si>
  <si>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</si>
  <si>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</si>
  <si>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</si>
  <si>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</si>
  <si>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</si>
  <si>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</si>
  <si>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</si>
  <si>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</si>
  <si>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</si>
  <si>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</si>
  <si>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</si>
  <si>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</si>
  <si>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</si>
  <si>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</si>
  <si>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</si>
  <si>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</si>
  <si>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</si>
  <si>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</si>
  <si>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</si>
  <si>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</si>
  <si>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</si>
  <si>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</si>
  <si>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</si>
  <si>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</si>
  <si>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</si>
  <si>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</si>
  <si>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</si>
  <si>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</si>
  <si>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</si>
  <si>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</si>
  <si>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</si>
  <si>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</si>
  <si>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</si>
  <si>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</si>
  <si>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</si>
  <si>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</si>
  <si>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</si>
  <si>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</si>
  <si>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</si>
  <si>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</si>
  <si>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</si>
  <si>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</si>
  <si>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</si>
  <si>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</si>
  <si>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</si>
  <si>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</si>
  <si>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</si>
  <si>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</si>
  <si>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</si>
  <si>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</si>
  <si>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</si>
  <si>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</si>
  <si>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</si>
  <si>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</si>
  <si>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</si>
  <si>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</si>
  <si>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</si>
  <si>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</si>
  <si>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</si>
  <si>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</si>
  <si>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</si>
  <si>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</si>
  <si>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</si>
  <si>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</si>
  <si>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</si>
  <si>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</si>
  <si>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</si>
  <si>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</si>
  <si>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</si>
  <si>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</si>
  <si>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</si>
  <si>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</si>
  <si>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</si>
  <si>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</si>
  <si>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</si>
  <si>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</si>
  <si>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</si>
  <si>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</si>
  <si>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</si>
  <si>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</si>
  <si>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</si>
  <si>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</si>
  <si>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</si>
  <si>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</si>
  <si>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</si>
  <si>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</si>
  <si>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</si>
  <si>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</si>
  <si>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</si>
  <si>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</si>
  <si>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</si>
  <si>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</si>
  <si>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</si>
  <si>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</si>
  <si>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</si>
  <si>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</si>
  <si>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</si>
  <si>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</si>
  <si>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</si>
  <si>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</si>
  <si>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</si>
  <si>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</si>
  <si>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</si>
  <si>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</si>
  <si>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</si>
  <si>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</si>
  <si>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</si>
  <si>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</si>
  <si>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</si>
  <si>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</si>
  <si>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</si>
  <si>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</si>
  <si>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</si>
  <si>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</si>
  <si>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</si>
  <si>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</si>
  <si>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</si>
  <si>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</si>
  <si>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</si>
  <si>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</si>
  <si>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</si>
  <si>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</si>
  <si>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</si>
  <si>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</si>
  <si>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</si>
  <si>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</si>
  <si>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</si>
  <si>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</si>
  <si>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</si>
  <si>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</si>
  <si>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</si>
  <si>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</si>
  <si>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</si>
  <si>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</si>
  <si>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</si>
  <si>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</si>
  <si>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</si>
  <si>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</si>
  <si>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</si>
  <si>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</si>
  <si>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</si>
  <si>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</si>
  <si>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</si>
  <si>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</si>
  <si>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</si>
  <si>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</si>
  <si>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</si>
  <si>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</si>
  <si>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</si>
  <si>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</si>
  <si>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</si>
  <si>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</si>
  <si>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</si>
  <si>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</si>
  <si>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</si>
  <si>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</si>
  <si>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</si>
  <si>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</si>
  <si>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</si>
  <si>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</si>
  <si>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</si>
  <si>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</si>
  <si>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</si>
  <si>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</si>
  <si>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</si>
  <si>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</si>
  <si>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</si>
  <si>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</si>
  <si>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</si>
  <si>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</si>
  <si>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</si>
  <si>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</si>
  <si>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</si>
  <si>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</si>
  <si>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</si>
  <si>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</si>
  <si>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</si>
  <si>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</si>
  <si>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</si>
  <si>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</si>
  <si>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</si>
  <si>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</si>
  <si>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</si>
  <si>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</si>
  <si>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</si>
  <si>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</si>
  <si>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</si>
  <si>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</si>
  <si>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</si>
  <si>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</si>
  <si>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</si>
  <si>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</si>
  <si>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</si>
  <si>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</si>
  <si>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</si>
  <si>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</si>
  <si>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</si>
  <si>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</si>
  <si>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</si>
  <si>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</si>
  <si>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</si>
  <si>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</si>
  <si>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</si>
  <si>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</si>
  <si>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</si>
  <si>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</si>
  <si>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</si>
  <si>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</si>
  <si>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</si>
  <si>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</si>
  <si>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</si>
  <si>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</si>
  <si>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</si>
  <si>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</si>
  <si>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</si>
  <si>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</si>
  <si>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</si>
  <si>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</si>
  <si>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</si>
  <si>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</si>
  <si>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</si>
  <si>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</si>
  <si>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</si>
  <si>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</si>
  <si>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</si>
  <si>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</si>
  <si>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</si>
  <si>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</si>
  <si>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</si>
  <si>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</si>
  <si>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</si>
  <si>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</si>
  <si>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</si>
  <si>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</si>
  <si>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</si>
  <si>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</si>
  <si>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</si>
  <si>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</si>
  <si>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</si>
  <si>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</si>
  <si>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</si>
  <si>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</si>
  <si>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</si>
  <si>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</si>
  <si>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</si>
  <si>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</si>
  <si>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</si>
  <si>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</si>
  <si>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</si>
  <si>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</si>
  <si>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</si>
  <si>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</si>
  <si>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</si>
  <si>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</si>
  <si>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</si>
  <si>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</si>
  <si>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</si>
  <si>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</si>
  <si>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</si>
  <si>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</si>
  <si>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</si>
  <si>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</si>
  <si>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</si>
  <si>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</si>
  <si>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</si>
  <si>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</si>
  <si>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</si>
  <si>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</si>
  <si>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</si>
  <si>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</si>
  <si>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</si>
  <si>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</si>
  <si>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</si>
  <si>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</si>
  <si>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</si>
  <si>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</si>
  <si>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</si>
  <si>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</si>
  <si>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</si>
  <si>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</si>
  <si>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</si>
  <si>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</si>
  <si>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</si>
  <si>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</si>
  <si>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</si>
  <si>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</si>
  <si>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</si>
  <si>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</si>
  <si>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</si>
  <si>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</si>
  <si>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</si>
  <si>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</si>
  <si>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</si>
  <si>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</si>
  <si>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</si>
  <si>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</si>
  <si>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</si>
  <si>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</si>
  <si>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</si>
  <si>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</si>
  <si>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</si>
  <si>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</si>
  <si>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</si>
  <si>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</si>
  <si>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</si>
  <si>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</si>
  <si>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</si>
  <si>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</si>
  <si>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</si>
  <si>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</si>
  <si>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</si>
  <si>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</si>
  <si>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</si>
  <si>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</si>
  <si>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</si>
  <si>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</si>
  <si>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</si>
  <si>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</si>
  <si>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</si>
  <si>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</si>
  <si>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</si>
  <si>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</si>
  <si>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</si>
  <si>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</si>
  <si>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</si>
  <si>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</si>
  <si>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</si>
  <si>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</si>
  <si>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</si>
  <si>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</si>
  <si>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</si>
  <si>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</si>
  <si>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</si>
  <si>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</si>
  <si>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</si>
  <si>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</si>
  <si>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</si>
  <si>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</si>
  <si>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</si>
  <si>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</si>
  <si>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</si>
  <si>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</si>
  <si>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</si>
  <si>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</si>
  <si>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</si>
  <si>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</si>
  <si>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</si>
  <si>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</si>
  <si>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</si>
  <si>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</si>
  <si>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</si>
  <si>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</si>
  <si>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</si>
  <si>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</si>
  <si>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</si>
  <si>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</si>
  <si>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</si>
  <si>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</si>
  <si>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</si>
  <si>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</si>
  <si>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</si>
  <si>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</si>
  <si>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</si>
  <si>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</si>
  <si>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</si>
  <si>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</si>
  <si>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</si>
  <si>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</si>
  <si>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</si>
  <si>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</si>
  <si>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</si>
  <si>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</si>
  <si>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</si>
  <si>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</si>
  <si>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Позднякова И.Г.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</si>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</sst>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1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11" fillId="0" borderId="20" xfId="1" applyNumberFormat="1" applyFont="1" applyBorder="1" applyAlignment="1" applyProtection="1">
      <alignment horizontal="center"/>
      <protection locked="0"/>
    </xf>
    <xf numFmtId="164" fontId="6" fillId="2" borderId="21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left" wrapText="1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287</xdr:row>
      <xdr:rowOff>47625</xdr:rowOff>
    </xdr:from>
    <xdr:to>
      <xdr:col>4</xdr:col>
      <xdr:colOff>819150</xdr:colOff>
      <xdr:row>287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24935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0"/>
  <sheetViews>
    <sheetView tabSelected="1" topLeftCell="A274" zoomScaleNormal="100" workbookViewId="0">
      <selection activeCell="B306" sqref="B306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6"/>
      <c r="B2" s="246"/>
      <c r="C2" s="246"/>
      <c r="D2" s="246"/>
      <c r="E2" s="246"/>
      <c r="F2" s="246"/>
      <c r="G2" s="246"/>
      <c r="H2" s="247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8"/>
      <c r="B3" s="248"/>
      <c r="C3" s="248"/>
      <c r="D3" s="248"/>
      <c r="E3" s="248"/>
      <c r="F3" s="248"/>
      <c r="G3" s="248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9" t="s">
        <v>16</v>
      </c>
      <c r="E4" s="249"/>
      <c r="F4" s="240"/>
      <c r="G4" s="240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4" t="s">
        <v>20</v>
      </c>
      <c r="B5" s="244"/>
      <c r="C5" s="250" t="s">
        <v>21</v>
      </c>
      <c r="D5" s="250"/>
      <c r="E5" s="250"/>
      <c r="F5" s="250"/>
      <c r="G5" s="250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4" t="s">
        <v>26</v>
      </c>
      <c r="B6" s="244"/>
      <c r="C6" s="245"/>
      <c r="D6" s="245"/>
      <c r="E6" s="245"/>
      <c r="F6" s="245"/>
      <c r="G6" s="245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4" t="s">
        <v>30</v>
      </c>
      <c r="B7" s="244"/>
      <c r="C7" s="245" t="s">
        <v>31</v>
      </c>
      <c r="D7" s="245"/>
      <c r="E7" s="245"/>
      <c r="F7" s="245"/>
      <c r="G7" s="245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4" t="s">
        <v>38</v>
      </c>
      <c r="B8" s="244"/>
      <c r="C8" s="245" t="s">
        <v>39</v>
      </c>
      <c r="D8" s="245"/>
      <c r="E8" s="245"/>
      <c r="F8" s="245"/>
      <c r="G8" s="245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9" t="s">
        <v>46</v>
      </c>
      <c r="B9" s="239"/>
      <c r="C9" s="16"/>
      <c r="D9" s="16"/>
      <c r="E9" s="240"/>
      <c r="F9" s="240"/>
      <c r="G9" s="240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9" t="s">
        <v>50</v>
      </c>
      <c r="B10" s="239"/>
      <c r="C10" s="16"/>
      <c r="D10" s="16"/>
      <c r="E10" s="241"/>
      <c r="F10" s="241"/>
      <c r="G10" s="241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2"/>
      <c r="B11" s="242"/>
      <c r="C11" s="242"/>
      <c r="D11" s="242"/>
      <c r="E11" s="242"/>
      <c r="F11" s="242"/>
      <c r="G11" s="242"/>
      <c r="H11" s="242"/>
      <c r="I11" s="1"/>
      <c r="J11" s="18"/>
      <c r="L11" s="4"/>
    </row>
    <row r="12" spans="1:13" ht="15" customHeight="1">
      <c r="A12" s="243" t="s">
        <v>55</v>
      </c>
      <c r="B12" s="243"/>
      <c r="C12" s="243"/>
      <c r="D12" s="243"/>
      <c r="E12" s="243"/>
      <c r="F12" s="243"/>
      <c r="G12" s="243"/>
      <c r="H12" s="243"/>
      <c r="I12" s="1"/>
      <c r="K12" s="3" t="s">
        <v>56</v>
      </c>
    </row>
    <row r="13" spans="1:13" ht="33.75">
      <c r="A13" s="237" t="s">
        <v>57</v>
      </c>
      <c r="B13" s="237"/>
      <c r="C13" s="237"/>
      <c r="D13" s="237"/>
      <c r="E13" s="238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7">
        <v>1</v>
      </c>
      <c r="B14" s="177"/>
      <c r="C14" s="177"/>
      <c r="D14" s="177"/>
      <c r="E14" s="178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3337011.0400000005</v>
      </c>
      <c r="I15" s="27">
        <f>I16+I69+I98</f>
        <v>4651077.41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3337011.0400000005</v>
      </c>
      <c r="I16" s="31">
        <f>I18+I29+I40+I47+I54+I61</f>
        <v>4651077.41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8136.2</v>
      </c>
      <c r="I18" s="39">
        <f>I20+I21+I22+I23+I24+I25+I26+I27+I28</f>
        <v>7909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>
        <v>8136.2</v>
      </c>
      <c r="I20" s="45">
        <v>7909</v>
      </c>
      <c r="J20" s="18"/>
    </row>
    <row r="21" spans="1:10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3328874.8400000003</v>
      </c>
      <c r="I29" s="39">
        <f>I31+I32+I36+I37+I38+I39</f>
        <v>4641606.78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2.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>
        <v>3328512.24</v>
      </c>
      <c r="I32" s="56">
        <v>4640960.4000000004</v>
      </c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7" t="s">
        <v>57</v>
      </c>
      <c r="B34" s="177"/>
      <c r="C34" s="177"/>
      <c r="D34" s="177"/>
      <c r="E34" s="178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7">
        <v>1</v>
      </c>
      <c r="B35" s="177"/>
      <c r="C35" s="177"/>
      <c r="D35" s="177"/>
      <c r="E35" s="178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>
        <v>362.6</v>
      </c>
      <c r="I39" s="47">
        <v>646.38</v>
      </c>
      <c r="J39" s="18"/>
    </row>
    <row r="40" spans="1:10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1561.63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>
        <v>0</v>
      </c>
      <c r="I42" s="45">
        <v>1561.63</v>
      </c>
      <c r="J42" s="66"/>
    </row>
    <row r="43" spans="1:10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0</v>
      </c>
      <c r="I47" s="39">
        <f>I49+I50+I51+I52+I53</f>
        <v>0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2.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206" t="s">
        <v>145</v>
      </c>
      <c r="B50" s="206"/>
      <c r="C50" s="206"/>
      <c r="D50" s="206"/>
      <c r="E50" s="206"/>
      <c r="F50" s="28" t="s">
        <v>146</v>
      </c>
      <c r="G50" s="29" t="s">
        <v>147</v>
      </c>
      <c r="H50" s="46"/>
      <c r="I50" s="45"/>
      <c r="J50" s="18"/>
    </row>
    <row r="51" spans="1:10" ht="22.5" customHeight="1">
      <c r="A51" s="206" t="s">
        <v>148</v>
      </c>
      <c r="B51" s="206"/>
      <c r="C51" s="206"/>
      <c r="D51" s="206"/>
      <c r="E51" s="206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206" t="s">
        <v>151</v>
      </c>
      <c r="B52" s="206"/>
      <c r="C52" s="206"/>
      <c r="D52" s="206"/>
      <c r="E52" s="206"/>
      <c r="F52" s="28" t="s">
        <v>152</v>
      </c>
      <c r="G52" s="29" t="s">
        <v>153</v>
      </c>
      <c r="H52" s="46"/>
      <c r="I52" s="45"/>
      <c r="J52" s="18"/>
    </row>
    <row r="53" spans="1:10" ht="22.5" customHeight="1">
      <c r="A53" s="206" t="s">
        <v>154</v>
      </c>
      <c r="B53" s="206"/>
      <c r="C53" s="206"/>
      <c r="D53" s="206"/>
      <c r="E53" s="206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2.5" customHeight="1">
      <c r="A56" s="206" t="s">
        <v>160</v>
      </c>
      <c r="B56" s="206"/>
      <c r="C56" s="206"/>
      <c r="D56" s="206"/>
      <c r="E56" s="206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206" t="s">
        <v>163</v>
      </c>
      <c r="B57" s="206"/>
      <c r="C57" s="206"/>
      <c r="D57" s="206"/>
      <c r="E57" s="206"/>
      <c r="F57" s="36" t="s">
        <v>164</v>
      </c>
      <c r="G57" s="37" t="s">
        <v>165</v>
      </c>
      <c r="H57" s="44"/>
      <c r="I57" s="45"/>
      <c r="J57" s="18"/>
    </row>
    <row r="58" spans="1:10" ht="22.5" customHeight="1">
      <c r="A58" s="206" t="s">
        <v>166</v>
      </c>
      <c r="B58" s="206"/>
      <c r="C58" s="206"/>
      <c r="D58" s="206"/>
      <c r="E58" s="206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206" t="s">
        <v>169</v>
      </c>
      <c r="B59" s="206"/>
      <c r="C59" s="206"/>
      <c r="D59" s="206"/>
      <c r="E59" s="206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206" t="s">
        <v>172</v>
      </c>
      <c r="B60" s="206"/>
      <c r="C60" s="206"/>
      <c r="D60" s="206"/>
      <c r="E60" s="206"/>
      <c r="F60" s="36" t="s">
        <v>173</v>
      </c>
      <c r="G60" s="37" t="s">
        <v>174</v>
      </c>
      <c r="H60" s="44"/>
      <c r="I60" s="45"/>
      <c r="J60" s="18"/>
    </row>
    <row r="61" spans="1:10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7" t="s">
        <v>57</v>
      </c>
      <c r="B66" s="177"/>
      <c r="C66" s="177"/>
      <c r="D66" s="177"/>
      <c r="E66" s="178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7">
        <v>1</v>
      </c>
      <c r="B67" s="177"/>
      <c r="C67" s="177"/>
      <c r="D67" s="177"/>
      <c r="E67" s="178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233" t="s">
        <v>187</v>
      </c>
      <c r="B69" s="233"/>
      <c r="C69" s="233"/>
      <c r="D69" s="233"/>
      <c r="E69" s="234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5" t="s">
        <v>69</v>
      </c>
      <c r="B72" s="235"/>
      <c r="C72" s="235"/>
      <c r="D72" s="235"/>
      <c r="E72" s="236"/>
      <c r="F72" s="48"/>
      <c r="G72" s="49"/>
      <c r="H72" s="74"/>
      <c r="I72" s="35"/>
      <c r="J72" s="18"/>
    </row>
    <row r="73" spans="1:10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/>
      <c r="I79" s="78"/>
      <c r="J79" s="18"/>
    </row>
    <row r="80" spans="1:10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/>
      <c r="J83" s="18"/>
    </row>
    <row r="84" spans="1:10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>
      <c r="A85" s="202" t="s">
        <v>224</v>
      </c>
      <c r="B85" s="202"/>
      <c r="C85" s="202"/>
      <c r="D85" s="202"/>
      <c r="E85" s="203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2.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2.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2.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7" t="s">
        <v>57</v>
      </c>
      <c r="B105" s="177"/>
      <c r="C105" s="177"/>
      <c r="D105" s="177"/>
      <c r="E105" s="178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7">
        <v>1</v>
      </c>
      <c r="B106" s="177"/>
      <c r="C106" s="177"/>
      <c r="D106" s="177"/>
      <c r="E106" s="178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3524366.58</v>
      </c>
      <c r="I107" s="27">
        <f>I108+I190+I218</f>
        <v>4605498.54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3454356.58</v>
      </c>
      <c r="I108" s="31">
        <f>I110+I116+I126+I127+I144+I148+I156+I159+I167+I181</f>
        <v>4563229.54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87586.28</v>
      </c>
      <c r="I110" s="76">
        <f>SUM(I112:I115)</f>
        <v>95553.66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>
        <v>67270.58</v>
      </c>
      <c r="I112" s="90">
        <v>72621.86</v>
      </c>
      <c r="J112" s="18"/>
    </row>
    <row r="113" spans="1:10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>
        <v>0</v>
      </c>
      <c r="I113" s="77">
        <v>1000</v>
      </c>
      <c r="J113" s="18"/>
    </row>
    <row r="114" spans="1:10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>
        <v>20315.7</v>
      </c>
      <c r="I114" s="77">
        <v>21931.8</v>
      </c>
      <c r="J114" s="18"/>
    </row>
    <row r="115" spans="1:10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/>
      <c r="I115" s="79"/>
      <c r="J115" s="18"/>
    </row>
    <row r="116" spans="1:10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32008.26</v>
      </c>
      <c r="I116" s="39">
        <f>SUM(I118:I125)</f>
        <v>44343.96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/>
      <c r="I118" s="90"/>
      <c r="J118" s="18"/>
    </row>
    <row r="119" spans="1:10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/>
      <c r="I119" s="77"/>
      <c r="J119" s="18"/>
    </row>
    <row r="120" spans="1:10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>
        <v>3322.96</v>
      </c>
      <c r="I120" s="77">
        <v>638.4</v>
      </c>
      <c r="J120" s="18"/>
    </row>
    <row r="121" spans="1:10" ht="22.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>
        <v>28418</v>
      </c>
      <c r="I122" s="77">
        <v>37284</v>
      </c>
      <c r="J122" s="18"/>
    </row>
    <row r="123" spans="1:10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>
        <v>267.3</v>
      </c>
      <c r="I123" s="77">
        <v>6421.56</v>
      </c>
      <c r="J123" s="18"/>
    </row>
    <row r="124" spans="1:10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/>
      <c r="I124" s="79"/>
      <c r="J124" s="18"/>
    </row>
    <row r="125" spans="1:10" ht="22.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2.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2.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2.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2.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2.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2.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2.5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7" t="s">
        <v>57</v>
      </c>
      <c r="B138" s="177"/>
      <c r="C138" s="177"/>
      <c r="D138" s="177"/>
      <c r="E138" s="178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7">
        <v>1</v>
      </c>
      <c r="B139" s="177"/>
      <c r="C139" s="177"/>
      <c r="D139" s="177"/>
      <c r="E139" s="178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2.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2.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2.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2.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>
      <c r="A144" s="202" t="s">
        <v>356</v>
      </c>
      <c r="B144" s="202"/>
      <c r="C144" s="202"/>
      <c r="D144" s="202"/>
      <c r="E144" s="203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2.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2.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/>
      <c r="I154" s="79"/>
      <c r="J154" s="18"/>
    </row>
    <row r="155" spans="1:10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2.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2.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2.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2.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9.39</v>
      </c>
      <c r="I167" s="39">
        <f>I172+I173+I174+I175+I176+I177+I178+I179+I180</f>
        <v>1292.45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7" t="s">
        <v>57</v>
      </c>
      <c r="B169" s="177"/>
      <c r="C169" s="177"/>
      <c r="D169" s="177"/>
      <c r="E169" s="178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7">
        <v>1</v>
      </c>
      <c r="B170" s="177"/>
      <c r="C170" s="177"/>
      <c r="D170" s="177"/>
      <c r="E170" s="178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/>
      <c r="I172" s="78"/>
      <c r="J172" s="18"/>
    </row>
    <row r="173" spans="1:10" ht="21.9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>
        <v>9.39</v>
      </c>
      <c r="I173" s="78">
        <v>1292.45</v>
      </c>
      <c r="J173" s="18"/>
    </row>
    <row r="174" spans="1:10" ht="21.9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3334752.65</v>
      </c>
      <c r="I181" s="39">
        <f>SUM(I183:I189)</f>
        <v>4422039.47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>
        <v>9030.4</v>
      </c>
      <c r="I183" s="78">
        <v>9042</v>
      </c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>
        <v>3215192.05</v>
      </c>
      <c r="I184" s="78">
        <v>4141313.77</v>
      </c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>
        <v>0</v>
      </c>
      <c r="I187" s="78">
        <v>155000</v>
      </c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>
        <v>110530.2</v>
      </c>
      <c r="I188" s="78">
        <v>116683.7</v>
      </c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/>
      <c r="I189" s="78"/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70010</v>
      </c>
      <c r="I190" s="31">
        <f>I192+I202</f>
        <v>42269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70010</v>
      </c>
      <c r="I192" s="76">
        <f>I194+I195+I196+I197+I201</f>
        <v>42269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>
        <v>70010</v>
      </c>
      <c r="I194" s="90">
        <v>42269</v>
      </c>
      <c r="J194" s="18"/>
    </row>
    <row r="195" spans="1:10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/>
      <c r="I201" s="78"/>
      <c r="J201" s="18"/>
    </row>
    <row r="202" spans="1:10">
      <c r="A202" s="202" t="s">
        <v>482</v>
      </c>
      <c r="B202" s="202"/>
      <c r="C202" s="202"/>
      <c r="D202" s="202"/>
      <c r="E202" s="203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7" t="s">
        <v>57</v>
      </c>
      <c r="B212" s="177"/>
      <c r="C212" s="177"/>
      <c r="D212" s="177"/>
      <c r="E212" s="178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7">
        <v>1</v>
      </c>
      <c r="B213" s="177"/>
      <c r="C213" s="177"/>
      <c r="D213" s="177"/>
      <c r="E213" s="178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7" t="s">
        <v>57</v>
      </c>
      <c r="B227" s="177"/>
      <c r="C227" s="177"/>
      <c r="D227" s="177"/>
      <c r="E227" s="178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7">
        <v>1</v>
      </c>
      <c r="B228" s="177"/>
      <c r="C228" s="177"/>
      <c r="D228" s="177"/>
      <c r="E228" s="178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187355.54000000004</v>
      </c>
      <c r="I229" s="111">
        <f>I258-I230-I248</f>
        <v>-45578.870000000112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0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/>
      <c r="I234" s="71"/>
      <c r="J234" s="18"/>
    </row>
    <row r="235" spans="1:10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7" t="s">
        <v>57</v>
      </c>
      <c r="B253" s="177"/>
      <c r="C253" s="177"/>
      <c r="D253" s="177"/>
      <c r="E253" s="178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7">
        <v>1</v>
      </c>
      <c r="B254" s="177"/>
      <c r="C254" s="177"/>
      <c r="D254" s="177"/>
      <c r="E254" s="178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>
      <c r="A255" s="206" t="s">
        <v>558</v>
      </c>
      <c r="B255" s="206"/>
      <c r="C255" s="206"/>
      <c r="D255" s="206"/>
      <c r="E255" s="207"/>
      <c r="F255" s="62" t="s">
        <v>559</v>
      </c>
      <c r="G255" s="122" t="s">
        <v>534</v>
      </c>
      <c r="H255" s="64"/>
      <c r="I255" s="73"/>
      <c r="J255" s="18"/>
    </row>
    <row r="256" spans="1:10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187355.54000000004</v>
      </c>
      <c r="I258" s="114">
        <f>I260+I261+I262</f>
        <v>-45578.870000000112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-3366250.26</v>
      </c>
      <c r="I260" s="71">
        <v>-4682994.9000000004</v>
      </c>
      <c r="J260" s="18"/>
    </row>
    <row r="261" spans="1:17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3553605.8</v>
      </c>
      <c r="I261" s="77">
        <v>4637416.03</v>
      </c>
      <c r="J261" s="18"/>
    </row>
    <row r="262" spans="1:17" ht="15.75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5" t="s">
        <v>58</v>
      </c>
      <c r="D265" s="175" t="s">
        <v>59</v>
      </c>
      <c r="E265" s="175" t="s">
        <v>574</v>
      </c>
      <c r="F265" s="190" t="s">
        <v>575</v>
      </c>
      <c r="G265" s="191"/>
      <c r="H265" s="192"/>
      <c r="I265" s="175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6"/>
      <c r="J266" s="127"/>
      <c r="K266" s="127"/>
    </row>
    <row r="267" spans="1:17" ht="15.75" thickBot="1">
      <c r="A267" s="177">
        <v>1</v>
      </c>
      <c r="B267" s="178"/>
      <c r="C267" s="87">
        <v>2</v>
      </c>
      <c r="D267" s="87">
        <v>3</v>
      </c>
      <c r="E267" s="87">
        <v>4</v>
      </c>
      <c r="F267" s="179">
        <v>5</v>
      </c>
      <c r="G267" s="180"/>
      <c r="H267" s="128">
        <v>6</v>
      </c>
      <c r="I267" s="87">
        <v>7</v>
      </c>
      <c r="J267" s="127"/>
      <c r="K267" s="127"/>
    </row>
    <row r="268" spans="1:17" ht="23.25" customHeight="1">
      <c r="A268" s="181" t="s">
        <v>577</v>
      </c>
      <c r="B268" s="182"/>
      <c r="C268" s="62" t="s">
        <v>578</v>
      </c>
      <c r="D268" s="95" t="s">
        <v>579</v>
      </c>
      <c r="E268" s="95" t="s">
        <v>579</v>
      </c>
      <c r="F268" s="183" t="s">
        <v>579</v>
      </c>
      <c r="G268" s="183"/>
      <c r="H268" s="95" t="s">
        <v>579</v>
      </c>
      <c r="I268" s="129">
        <f>SUM(I269:I279)</f>
        <v>3524366.58</v>
      </c>
      <c r="J268" s="127"/>
      <c r="K268" s="127"/>
    </row>
    <row r="269" spans="1:17" ht="15" customHeight="1">
      <c r="A269" s="172" t="s">
        <v>580</v>
      </c>
      <c r="B269" s="173"/>
      <c r="C269" s="130" t="s">
        <v>578</v>
      </c>
      <c r="D269" s="131" t="s">
        <v>278</v>
      </c>
      <c r="E269" s="131" t="s">
        <v>581</v>
      </c>
      <c r="F269" s="174" t="s">
        <v>582</v>
      </c>
      <c r="G269" s="174"/>
      <c r="H269" s="132"/>
      <c r="I269" s="133">
        <v>67270.58</v>
      </c>
      <c r="J269" s="127"/>
      <c r="K269" s="127"/>
    </row>
    <row r="270" spans="1:17" ht="23.25" customHeight="1">
      <c r="A270" s="172" t="s">
        <v>583</v>
      </c>
      <c r="B270" s="173"/>
      <c r="C270" s="130" t="s">
        <v>578</v>
      </c>
      <c r="D270" s="131" t="s">
        <v>284</v>
      </c>
      <c r="E270" s="131" t="s">
        <v>584</v>
      </c>
      <c r="F270" s="174" t="s">
        <v>582</v>
      </c>
      <c r="G270" s="174"/>
      <c r="H270" s="132"/>
      <c r="I270" s="133">
        <v>20315.7</v>
      </c>
      <c r="J270" s="127"/>
      <c r="K270" s="127"/>
    </row>
    <row r="271" spans="1:17" ht="15" customHeight="1">
      <c r="A271" s="172" t="s">
        <v>585</v>
      </c>
      <c r="B271" s="173"/>
      <c r="C271" s="130" t="s">
        <v>578</v>
      </c>
      <c r="D271" s="131" t="s">
        <v>299</v>
      </c>
      <c r="E271" s="131" t="s">
        <v>333</v>
      </c>
      <c r="F271" s="174" t="s">
        <v>582</v>
      </c>
      <c r="G271" s="174"/>
      <c r="H271" s="132"/>
      <c r="I271" s="133">
        <v>3322.96</v>
      </c>
      <c r="J271" s="127"/>
      <c r="K271" s="127"/>
    </row>
    <row r="272" spans="1:17" ht="23.25" customHeight="1">
      <c r="A272" s="172" t="s">
        <v>586</v>
      </c>
      <c r="B272" s="173"/>
      <c r="C272" s="130" t="s">
        <v>578</v>
      </c>
      <c r="D272" s="131" t="s">
        <v>305</v>
      </c>
      <c r="E272" s="131" t="s">
        <v>333</v>
      </c>
      <c r="F272" s="174" t="s">
        <v>582</v>
      </c>
      <c r="G272" s="174"/>
      <c r="H272" s="132"/>
      <c r="I272" s="133">
        <v>28418</v>
      </c>
      <c r="J272" s="127"/>
      <c r="K272" s="127"/>
    </row>
    <row r="273" spans="1:11" ht="15" customHeight="1">
      <c r="A273" s="172" t="s">
        <v>587</v>
      </c>
      <c r="B273" s="173"/>
      <c r="C273" s="130" t="s">
        <v>578</v>
      </c>
      <c r="D273" s="131" t="s">
        <v>308</v>
      </c>
      <c r="E273" s="131" t="s">
        <v>333</v>
      </c>
      <c r="F273" s="174" t="s">
        <v>582</v>
      </c>
      <c r="G273" s="174"/>
      <c r="H273" s="132"/>
      <c r="I273" s="133">
        <v>267.3</v>
      </c>
      <c r="J273" s="127"/>
      <c r="K273" s="127"/>
    </row>
    <row r="274" spans="1:11" ht="45.75" customHeight="1">
      <c r="A274" s="172" t="s">
        <v>588</v>
      </c>
      <c r="B274" s="173"/>
      <c r="C274" s="130" t="s">
        <v>578</v>
      </c>
      <c r="D274" s="131" t="s">
        <v>422</v>
      </c>
      <c r="E274" s="131" t="s">
        <v>589</v>
      </c>
      <c r="F274" s="174" t="s">
        <v>582</v>
      </c>
      <c r="G274" s="174"/>
      <c r="H274" s="132"/>
      <c r="I274" s="133">
        <v>9.39</v>
      </c>
      <c r="J274" s="127"/>
      <c r="K274" s="127"/>
    </row>
    <row r="275" spans="1:11" ht="23.25" customHeight="1">
      <c r="A275" s="172" t="s">
        <v>590</v>
      </c>
      <c r="B275" s="173"/>
      <c r="C275" s="130" t="s">
        <v>578</v>
      </c>
      <c r="D275" s="131" t="s">
        <v>468</v>
      </c>
      <c r="E275" s="131" t="s">
        <v>333</v>
      </c>
      <c r="F275" s="174" t="s">
        <v>582</v>
      </c>
      <c r="G275" s="174"/>
      <c r="H275" s="132"/>
      <c r="I275" s="133">
        <v>70010</v>
      </c>
      <c r="J275" s="127"/>
      <c r="K275" s="127"/>
    </row>
    <row r="276" spans="1:11" ht="34.5" customHeight="1">
      <c r="A276" s="172" t="s">
        <v>591</v>
      </c>
      <c r="B276" s="173"/>
      <c r="C276" s="130" t="s">
        <v>578</v>
      </c>
      <c r="D276" s="131" t="s">
        <v>448</v>
      </c>
      <c r="E276" s="131" t="s">
        <v>333</v>
      </c>
      <c r="F276" s="174" t="s">
        <v>582</v>
      </c>
      <c r="G276" s="174"/>
      <c r="H276" s="132"/>
      <c r="I276" s="133">
        <v>9030.4</v>
      </c>
      <c r="J276" s="127"/>
      <c r="K276" s="127"/>
    </row>
    <row r="277" spans="1:11" ht="23.25" customHeight="1">
      <c r="A277" s="172" t="s">
        <v>592</v>
      </c>
      <c r="B277" s="173"/>
      <c r="C277" s="130" t="s">
        <v>578</v>
      </c>
      <c r="D277" s="131" t="s">
        <v>450</v>
      </c>
      <c r="E277" s="131" t="s">
        <v>333</v>
      </c>
      <c r="F277" s="174" t="s">
        <v>582</v>
      </c>
      <c r="G277" s="174"/>
      <c r="H277" s="132"/>
      <c r="I277" s="133">
        <v>3215192.05</v>
      </c>
      <c r="J277" s="127"/>
      <c r="K277" s="127"/>
    </row>
    <row r="278" spans="1:11" ht="23.25" customHeight="1">
      <c r="A278" s="172" t="s">
        <v>593</v>
      </c>
      <c r="B278" s="173"/>
      <c r="C278" s="130" t="s">
        <v>578</v>
      </c>
      <c r="D278" s="131" t="s">
        <v>459</v>
      </c>
      <c r="E278" s="131" t="s">
        <v>333</v>
      </c>
      <c r="F278" s="174" t="s">
        <v>582</v>
      </c>
      <c r="G278" s="174"/>
      <c r="H278" s="132"/>
      <c r="I278" s="133">
        <v>110530.2</v>
      </c>
      <c r="J278" s="127"/>
      <c r="K278" s="127"/>
    </row>
    <row r="279" spans="1:11" ht="0.75" customHeight="1" thickBot="1">
      <c r="A279" s="169"/>
      <c r="B279" s="170"/>
      <c r="C279" s="134"/>
      <c r="D279" s="135"/>
      <c r="E279" s="135"/>
      <c r="F279" s="171"/>
      <c r="G279" s="171"/>
      <c r="H279" s="136"/>
      <c r="I279" s="137"/>
      <c r="J279" s="18"/>
      <c r="K279" s="18"/>
    </row>
    <row r="280" spans="1:11">
      <c r="A280" s="138"/>
      <c r="B280" s="138"/>
      <c r="C280" s="138"/>
      <c r="D280" s="138"/>
      <c r="E280" s="10"/>
      <c r="F280" s="10"/>
      <c r="G280" s="10"/>
      <c r="H280" s="138"/>
      <c r="I280" s="138"/>
      <c r="J280" s="139"/>
      <c r="K280" s="18"/>
    </row>
    <row r="281" spans="1:11" ht="15" customHeight="1">
      <c r="A281" s="164" t="s">
        <v>594</v>
      </c>
      <c r="B281" s="164"/>
      <c r="C281" s="140"/>
      <c r="F281" s="165"/>
      <c r="G281" s="165"/>
      <c r="H281" s="166" t="s">
        <v>595</v>
      </c>
      <c r="I281" s="166"/>
      <c r="J281" s="139"/>
      <c r="K281" s="18"/>
    </row>
    <row r="282" spans="1:11">
      <c r="A282" s="140"/>
      <c r="B282" s="140"/>
      <c r="C282" s="140"/>
      <c r="D282" s="167" t="s">
        <v>596</v>
      </c>
      <c r="E282" s="167"/>
      <c r="F282" s="10"/>
      <c r="G282" s="10"/>
      <c r="H282" s="168" t="s">
        <v>597</v>
      </c>
      <c r="I282" s="168"/>
      <c r="J282" s="139"/>
      <c r="K282" s="18"/>
    </row>
    <row r="283" spans="1:11" ht="24.75" customHeight="1">
      <c r="A283" s="164" t="s">
        <v>598</v>
      </c>
      <c r="B283" s="164"/>
      <c r="C283" s="164"/>
      <c r="F283" s="165"/>
      <c r="G283" s="165"/>
      <c r="H283" s="166" t="s">
        <v>609</v>
      </c>
      <c r="I283" s="166"/>
      <c r="J283" s="139"/>
      <c r="K283" s="18"/>
    </row>
    <row r="284" spans="1:11">
      <c r="A284" s="140"/>
      <c r="B284" s="140"/>
      <c r="C284" s="140"/>
      <c r="D284" s="167" t="s">
        <v>596</v>
      </c>
      <c r="E284" s="167"/>
      <c r="F284" s="10"/>
      <c r="G284" s="10"/>
      <c r="H284" s="168" t="s">
        <v>597</v>
      </c>
      <c r="I284" s="168"/>
      <c r="J284" s="139"/>
      <c r="K284" s="18"/>
    </row>
    <row r="285" spans="1:11" ht="23.25" customHeight="1">
      <c r="A285" s="164" t="s">
        <v>610</v>
      </c>
      <c r="B285" s="164"/>
      <c r="C285" s="164"/>
      <c r="D285" s="141"/>
      <c r="E285" s="141"/>
      <c r="F285" s="141"/>
      <c r="G285" s="141"/>
      <c r="H285" s="138"/>
      <c r="I285" s="138"/>
      <c r="J285" s="139"/>
      <c r="K285" s="18"/>
    </row>
    <row r="286" spans="1:11" ht="15.75" customHeight="1">
      <c r="A286" s="141"/>
      <c r="B286" s="141"/>
      <c r="C286" s="141"/>
      <c r="D286" s="141"/>
      <c r="E286" s="141"/>
      <c r="F286" s="141"/>
      <c r="G286" s="141"/>
      <c r="H286" s="138"/>
      <c r="I286" s="138"/>
      <c r="J286" s="139"/>
      <c r="K286" s="18"/>
    </row>
    <row r="287" spans="1:11" hidden="1">
      <c r="D287" s="10"/>
      <c r="E287" s="10"/>
      <c r="F287" s="10"/>
      <c r="G287" s="10"/>
      <c r="H287" s="10"/>
      <c r="I287" s="10"/>
      <c r="J287" s="18"/>
    </row>
    <row r="288" spans="1:11" ht="48" hidden="1" customHeight="1" thickTop="1" thickBot="1">
      <c r="A288" s="18"/>
      <c r="B288" s="18"/>
      <c r="C288" s="154"/>
      <c r="D288" s="155"/>
      <c r="E288" s="155"/>
      <c r="F288" s="156" t="s">
        <v>599</v>
      </c>
      <c r="G288" s="156"/>
      <c r="H288" s="157"/>
      <c r="I288" s="18"/>
      <c r="J288" s="18"/>
    </row>
    <row r="289" spans="1:10" ht="3.75" hidden="1" customHeight="1" thickTop="1" thickBot="1">
      <c r="A289" s="18"/>
      <c r="B289" s="18"/>
      <c r="C289" s="158"/>
      <c r="D289" s="158"/>
      <c r="E289" s="158"/>
      <c r="F289" s="159"/>
      <c r="G289" s="159"/>
      <c r="H289" s="159"/>
      <c r="I289" s="18"/>
      <c r="J289" s="18"/>
    </row>
    <row r="290" spans="1:10" ht="15.75" hidden="1" thickTop="1">
      <c r="C290" s="160" t="s">
        <v>600</v>
      </c>
      <c r="D290" s="161"/>
      <c r="E290" s="161"/>
      <c r="F290" s="162"/>
      <c r="G290" s="162"/>
      <c r="H290" s="163"/>
    </row>
    <row r="291" spans="1:10" hidden="1">
      <c r="C291" s="142" t="s">
        <v>601</v>
      </c>
      <c r="D291" s="143"/>
      <c r="E291" s="143"/>
      <c r="F291" s="152"/>
      <c r="G291" s="152"/>
      <c r="H291" s="153"/>
    </row>
    <row r="292" spans="1:10" hidden="1">
      <c r="C292" s="142" t="s">
        <v>602</v>
      </c>
      <c r="D292" s="143"/>
      <c r="E292" s="143"/>
      <c r="F292" s="144"/>
      <c r="G292" s="144"/>
      <c r="H292" s="145"/>
    </row>
    <row r="293" spans="1:10" hidden="1">
      <c r="C293" s="142" t="s">
        <v>603</v>
      </c>
      <c r="D293" s="143"/>
      <c r="E293" s="143"/>
      <c r="F293" s="144"/>
      <c r="G293" s="144"/>
      <c r="H293" s="145"/>
    </row>
    <row r="294" spans="1:10" hidden="1">
      <c r="C294" s="142" t="s">
        <v>604</v>
      </c>
      <c r="D294" s="143"/>
      <c r="E294" s="143"/>
      <c r="F294" s="144"/>
      <c r="G294" s="144"/>
      <c r="H294" s="145"/>
    </row>
    <row r="295" spans="1:10" hidden="1">
      <c r="C295" s="142" t="s">
        <v>605</v>
      </c>
      <c r="D295" s="143"/>
      <c r="E295" s="143"/>
      <c r="F295" s="152"/>
      <c r="G295" s="152"/>
      <c r="H295" s="153"/>
    </row>
    <row r="296" spans="1:10" hidden="1">
      <c r="C296" s="142" t="s">
        <v>606</v>
      </c>
      <c r="D296" s="143"/>
      <c r="E296" s="143"/>
      <c r="F296" s="152"/>
      <c r="G296" s="152"/>
      <c r="H296" s="153"/>
    </row>
    <row r="297" spans="1:10" hidden="1">
      <c r="C297" s="142" t="s">
        <v>607</v>
      </c>
      <c r="D297" s="143"/>
      <c r="E297" s="143"/>
      <c r="F297" s="144"/>
      <c r="G297" s="144"/>
      <c r="H297" s="145"/>
    </row>
    <row r="298" spans="1:10" ht="15.75" hidden="1" thickBot="1">
      <c r="C298" s="146" t="s">
        <v>608</v>
      </c>
      <c r="D298" s="147"/>
      <c r="E298" s="147"/>
      <c r="F298" s="148"/>
      <c r="G298" s="148"/>
      <c r="H298" s="149"/>
    </row>
    <row r="299" spans="1:10" ht="3.75" hidden="1" customHeight="1" thickTop="1">
      <c r="C299" s="150"/>
      <c r="D299" s="150"/>
      <c r="E299" s="150"/>
      <c r="F299" s="151"/>
      <c r="G299" s="151"/>
      <c r="H299" s="151"/>
    </row>
    <row r="300" spans="1:10" hidden="1"/>
  </sheetData>
  <mergeCells count="333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70:B270"/>
    <mergeCell ref="F270:G270"/>
    <mergeCell ref="A271:B271"/>
    <mergeCell ref="F271:G271"/>
    <mergeCell ref="A272:B272"/>
    <mergeCell ref="F272:G272"/>
    <mergeCell ref="I265:I266"/>
    <mergeCell ref="A267:B267"/>
    <mergeCell ref="F267:G267"/>
    <mergeCell ref="A268:B268"/>
    <mergeCell ref="F268:G268"/>
    <mergeCell ref="A269:B269"/>
    <mergeCell ref="F269:G269"/>
    <mergeCell ref="A276:B276"/>
    <mergeCell ref="F276:G276"/>
    <mergeCell ref="A277:B277"/>
    <mergeCell ref="F277:G277"/>
    <mergeCell ref="A278:B278"/>
    <mergeCell ref="F278:G278"/>
    <mergeCell ref="A273:B273"/>
    <mergeCell ref="F273:G273"/>
    <mergeCell ref="A274:B274"/>
    <mergeCell ref="F274:G274"/>
    <mergeCell ref="A275:B275"/>
    <mergeCell ref="F275:G275"/>
    <mergeCell ref="A283:C283"/>
    <mergeCell ref="F283:G283"/>
    <mergeCell ref="H283:I283"/>
    <mergeCell ref="D284:E284"/>
    <mergeCell ref="H284:I284"/>
    <mergeCell ref="A285:C285"/>
    <mergeCell ref="A279:B279"/>
    <mergeCell ref="F279:G279"/>
    <mergeCell ref="A281:B281"/>
    <mergeCell ref="F281:G281"/>
    <mergeCell ref="H281:I281"/>
    <mergeCell ref="D282:E282"/>
    <mergeCell ref="H282:I282"/>
    <mergeCell ref="C291:E291"/>
    <mergeCell ref="F291:H291"/>
    <mergeCell ref="C292:E292"/>
    <mergeCell ref="F292:H292"/>
    <mergeCell ref="C293:E293"/>
    <mergeCell ref="F293:H293"/>
    <mergeCell ref="C288:E288"/>
    <mergeCell ref="F288:H288"/>
    <mergeCell ref="C289:E289"/>
    <mergeCell ref="F289:H289"/>
    <mergeCell ref="C290:E290"/>
    <mergeCell ref="F290:H290"/>
    <mergeCell ref="C297:E297"/>
    <mergeCell ref="F297:H297"/>
    <mergeCell ref="C298:E298"/>
    <mergeCell ref="F298:H298"/>
    <mergeCell ref="C299:E299"/>
    <mergeCell ref="F299:H299"/>
    <mergeCell ref="C294:E294"/>
    <mergeCell ref="F294:H294"/>
    <mergeCell ref="C295:E295"/>
    <mergeCell ref="F295:H295"/>
    <mergeCell ref="C296:E296"/>
    <mergeCell ref="F296:H296"/>
  </mergeCells>
  <pageMargins left="0.70866141732283472" right="0.70866141732283472" top="0.53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4" max="16383" man="1"/>
    <brk id="102" max="16383" man="1"/>
    <brk id="136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1134</vt:i4>
      </vt:variant>
    </vt:vector>
  </HeadingPairs>
  <TitlesOfParts>
    <vt:vector size="1135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'0503723'!TR_17829998523_1442118138</vt:lpstr>
      <vt:lpstr>'0503723'!TR_17829998523_1442118140</vt:lpstr>
      <vt:lpstr>'0503723'!TR_17829998523_1442118142</vt:lpstr>
      <vt:lpstr>'0503723'!TR_17829998523_1442118144</vt:lpstr>
      <vt:lpstr>'0503723'!TR_17829998523_1442118145</vt:lpstr>
      <vt:lpstr>'0503723'!TR_17829998523_1442118147</vt:lpstr>
      <vt:lpstr>'0503723'!TR_17829998523_1442118148</vt:lpstr>
      <vt:lpstr>'0503723'!TR_17829998523_1442118150</vt:lpstr>
      <vt:lpstr>'0503723'!TR_17829998523_1442118151</vt:lpstr>
      <vt:lpstr>'0503723'!TR_17829998523_1442118153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2021-03-17T08:25:53Z</cp:lastPrinted>
  <dcterms:created xsi:type="dcterms:W3CDTF">2021-03-17T06:47:37Z</dcterms:created>
  <dcterms:modified xsi:type="dcterms:W3CDTF">2021-03-17T08:25:54Z</dcterms:modified>
</cp:coreProperties>
</file>