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6223" localSheetId="0">'0503738'!$B$24:$V$24</definedName>
    <definedName name="TR_30200312267_2422346224" localSheetId="0">'0503738'!$B$25:$V$25</definedName>
    <definedName name="TR_30200312267_2422346225" localSheetId="0">'0503738'!$B$26:$V$26</definedName>
    <definedName name="TR_30200312267_2422346226" localSheetId="0">'0503738'!$B$27:$V$27</definedName>
    <definedName name="TR_30200312267_2422346227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Q31"/>
  <c r="R30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R66" s="1"/>
  <c r="P23"/>
  <c r="P66" s="1"/>
  <c r="O23"/>
  <c r="O66" s="1"/>
  <c r="N23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<sst xmlns="http://schemas.openxmlformats.org/spreadsheetml/2006/main" count="250" uniqueCount="151">
  <si>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</si>
  <si>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</si>
  <si>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</si>
  <si>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</si>
  <si>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</si>
  <si>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</si>
  <si>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</si>
  <si>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</si>
  <si>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</si>
  <si>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</si>
  <si>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</si>
  <si>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</si>
  <si>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</si>
  <si>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</si>
  <si>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</si>
  <si>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</si>
  <si>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</si>
  <si>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</si>
  <si>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</si>
  <si>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</si>
  <si>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</si>
  <si>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</si>
  <si>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</si>
  <si>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</si>
  <si>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</si>
  <si>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</si>
  <si>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</si>
  <si>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</si>
  <si>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</si>
  <si>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</si>
  <si>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</si>
  <si>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</si>
  <si>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</si>
  <si>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</si>
  <si>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</si>
  <si>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3128108229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</si>
  <si>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</si>
  <si>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</si>
  <si>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</si>
  <si>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</si>
  <si>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</si>
  <si>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</si>
  <si>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</si>
  <si>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</si>
  <si>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</si>
  <si>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</si>
  <si>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</si>
  <si>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</si>
  <si>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</si>
  <si>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</si>
  <si>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</si>
  <si>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</si>
  <si>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</si>
  <si>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</si>
  <si>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</si>
  <si>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</si>
  <si>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</si>
  <si>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</si>
  <si>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</si>
  <si>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</si>
  <si>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</si>
  <si>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</si>
  <si>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</si>
  <si>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</si>
  <si>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</si>
  <si>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</si>
  <si>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</si>
  <si>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</si>
  <si>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</si>
  <si>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</si>
  <si>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</si>
  <si>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</si>
  <si>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</si>
  <si>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</si>
  <si>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</si>
  <si>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</si>
  <si>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</si>
  <si>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</si>
  <si>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</si>
  <si>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</si>
  <si>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</si>
  <si>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</si>
  <si>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</si>
  <si>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</si>
  <si>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</si>
  <si>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</si>
  <si>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</si>
  <si>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</si>
  <si>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</si>
  <si>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</si>
  <si>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</si>
  <si>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</si>
  <si>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</si>
  <si>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</si>
  <si>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</si>
  <si>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</si>
  <si>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</si>
  <si>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</si>
  <si>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</si>
  <si>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</si>
  <si>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</si>
  <si>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</si>
  <si>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</si>
  <si>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</si>
  <si>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</si>
  <si>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</si>
  <si>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</si>
  <si>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</si>
  <si>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</si>
  <si>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</si>
  <si>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</si>
  <si>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</si>
  <si>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</si>
  <si>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</si>
  <si>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</si>
  <si>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</si>
  <si>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</si>
  <si>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</si>
  <si>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</si>
  <si>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Позднякова И.Г.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</si>
  <si>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</si>
  <si>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</si>
  <si>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</si>
  <si>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</si>
  <si>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</si>
  <si>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</si>
  <si>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</si>
  <si>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</si>
  <si>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</si>
  <si>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</si>
  <si>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</si>
  <si>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</si>
  <si>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</si>
  <si>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</si>
  <si>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</si>
  <si>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</si>
  <si>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</si>
  <si>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</si>
  <si>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</si>
  <si>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</si>
  <si>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</si>
  <si>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</si>
  <si>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</si>
  <si>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</si>
  <si>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</si>
  <si>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</si>
  <si>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</si>
  <si>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заместитель
гл.бухгалтера</t>
  </si>
  <si>
    <t>Псарева А.С.</t>
  </si>
  <si>
    <t>22-63-26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</si>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</sst>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H97" sqref="H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38183253.560000002</v>
      </c>
      <c r="J23" s="248"/>
      <c r="K23" s="249"/>
      <c r="L23" s="51">
        <f t="shared" ref="L23:R23" si="0">SUM(L24:L29)</f>
        <v>0</v>
      </c>
      <c r="M23" s="52">
        <f t="shared" si="0"/>
        <v>37844756.969999999</v>
      </c>
      <c r="N23" s="53">
        <f t="shared" si="0"/>
        <v>0</v>
      </c>
      <c r="O23" s="52">
        <f t="shared" si="0"/>
        <v>37844756.969999999</v>
      </c>
      <c r="P23" s="52">
        <f t="shared" si="0"/>
        <v>37844756.969999999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23598497.350000001</v>
      </c>
      <c r="J24" s="236"/>
      <c r="K24" s="237"/>
      <c r="L24" s="60">
        <v>0</v>
      </c>
      <c r="M24" s="60">
        <v>23598497.350000001</v>
      </c>
      <c r="N24" s="61">
        <v>0</v>
      </c>
      <c r="O24" s="62">
        <v>23598497.350000001</v>
      </c>
      <c r="P24" s="60">
        <v>23598497.350000001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6896877.8700000001</v>
      </c>
      <c r="J25" s="236"/>
      <c r="K25" s="237"/>
      <c r="L25" s="60">
        <v>0</v>
      </c>
      <c r="M25" s="60">
        <v>6896877.8700000001</v>
      </c>
      <c r="N25" s="61">
        <v>0</v>
      </c>
      <c r="O25" s="62">
        <v>6896877.8700000001</v>
      </c>
      <c r="P25" s="60">
        <v>6896877.8700000001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2693444.34</v>
      </c>
      <c r="J26" s="236"/>
      <c r="K26" s="237"/>
      <c r="L26" s="60">
        <v>0</v>
      </c>
      <c r="M26" s="60">
        <v>2479502.06</v>
      </c>
      <c r="N26" s="61">
        <v>0</v>
      </c>
      <c r="O26" s="62">
        <v>2479502.06</v>
      </c>
      <c r="P26" s="60">
        <v>2479502.06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1722358</v>
      </c>
      <c r="J27" s="236"/>
      <c r="K27" s="237"/>
      <c r="L27" s="60">
        <v>0</v>
      </c>
      <c r="M27" s="60">
        <v>1597803.69</v>
      </c>
      <c r="N27" s="61">
        <v>0</v>
      </c>
      <c r="O27" s="62">
        <v>1597803.69</v>
      </c>
      <c r="P27" s="60">
        <v>1597803.69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3272076</v>
      </c>
      <c r="J28" s="236"/>
      <c r="K28" s="237"/>
      <c r="L28" s="60">
        <v>0</v>
      </c>
      <c r="M28" s="60">
        <v>3272076</v>
      </c>
      <c r="N28" s="61">
        <v>0</v>
      </c>
      <c r="O28" s="62">
        <v>3272076</v>
      </c>
      <c r="P28" s="60">
        <v>3272076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74252562</v>
      </c>
      <c r="J40" s="227"/>
      <c r="K40" s="227"/>
      <c r="L40" s="52">
        <f>L41+L65</f>
        <v>0</v>
      </c>
      <c r="M40" s="52">
        <f>M41+M65</f>
        <v>1596219.91</v>
      </c>
      <c r="N40" s="52">
        <f>N41+N65</f>
        <v>0</v>
      </c>
      <c r="O40" s="52">
        <f>O41+O65</f>
        <v>480219.97</v>
      </c>
      <c r="P40" s="52">
        <f>P65</f>
        <v>0</v>
      </c>
      <c r="Q40" s="52">
        <f>Q41+Q65</f>
        <v>1596219.91</v>
      </c>
      <c r="R40" s="54">
        <f>R41+R65</f>
        <v>480219.97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74252562</v>
      </c>
      <c r="J41" s="228"/>
      <c r="K41" s="228"/>
      <c r="L41" s="105">
        <v>0</v>
      </c>
      <c r="M41" s="105">
        <v>1596219.91</v>
      </c>
      <c r="N41" s="105">
        <v>0</v>
      </c>
      <c r="O41" s="105">
        <v>480219.97</v>
      </c>
      <c r="P41" s="106" t="s">
        <v>77</v>
      </c>
      <c r="Q41" s="107">
        <f>M41</f>
        <v>1596219.91</v>
      </c>
      <c r="R41" s="108">
        <f>O41</f>
        <v>480219.97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1596219.91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1596219.91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1596219.91</v>
      </c>
      <c r="N55" s="110">
        <v>0</v>
      </c>
      <c r="O55" s="110">
        <v>0</v>
      </c>
      <c r="P55" s="106" t="s">
        <v>77</v>
      </c>
      <c r="Q55" s="107">
        <f>M55</f>
        <v>1596219.91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112435815.56</v>
      </c>
      <c r="J66" s="190"/>
      <c r="K66" s="190"/>
      <c r="L66" s="141">
        <f t="shared" ref="L66:R66" si="5">L23+L30+L40</f>
        <v>0</v>
      </c>
      <c r="M66" s="141">
        <f t="shared" si="5"/>
        <v>39440976.879999995</v>
      </c>
      <c r="N66" s="141">
        <f t="shared" si="5"/>
        <v>0</v>
      </c>
      <c r="O66" s="141">
        <f t="shared" si="5"/>
        <v>38324976.939999998</v>
      </c>
      <c r="P66" s="141">
        <f t="shared" si="5"/>
        <v>37844756.969999999</v>
      </c>
      <c r="Q66" s="141">
        <f t="shared" si="5"/>
        <v>1596219.91</v>
      </c>
      <c r="R66" s="142">
        <f t="shared" si="5"/>
        <v>480219.97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6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143</v>
      </c>
      <c r="J71" s="173"/>
      <c r="K71" s="173"/>
      <c r="L71" s="173"/>
      <c r="M71" s="174" t="s">
        <v>126</v>
      </c>
      <c r="N71" s="174"/>
      <c r="O71" s="263" t="s">
        <v>144</v>
      </c>
      <c r="P71" s="173"/>
      <c r="Q71" s="173"/>
      <c r="R71" s="173"/>
    </row>
    <row r="72" spans="2:22" s="48" customFormat="1" ht="34.5" customHeight="1">
      <c r="B72" s="147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5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27" customHeight="1">
      <c r="B75" s="48" t="s">
        <v>131</v>
      </c>
      <c r="C75" s="263" t="s">
        <v>147</v>
      </c>
      <c r="D75" s="173"/>
      <c r="E75" s="173"/>
      <c r="F75" s="173"/>
      <c r="G75" s="173"/>
      <c r="H75" s="173"/>
      <c r="I75" s="146"/>
      <c r="J75" s="146"/>
      <c r="K75" s="146"/>
      <c r="L75" s="173" t="s">
        <v>148</v>
      </c>
      <c r="M75" s="173"/>
      <c r="N75" s="264" t="s">
        <v>149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'0503738'!TR_30200312267_2422346223</vt:lpstr>
      <vt:lpstr>'0503738'!TR_30200312267_2422346224</vt:lpstr>
      <vt:lpstr>'0503738'!TR_30200312267_2422346225</vt:lpstr>
      <vt:lpstr>'0503738'!TR_30200312267_2422346226</vt:lpstr>
      <vt:lpstr>'0503738'!TR_30200312267_2422346227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2024-03-20T11:37:49Z</cp:lastPrinted>
  <dcterms:created xsi:type="dcterms:W3CDTF">2024-03-11T09:30:25Z</dcterms:created>
  <dcterms:modified xsi:type="dcterms:W3CDTF">2024-03-20T11:37:50Z</dcterms:modified>
</cp:coreProperties>
</file>